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10" yWindow="570" windowWidth="17895" windowHeight="6855"/>
  </bookViews>
  <sheets>
    <sheet name="Svitavy" sheetId="1" r:id="rId1"/>
  </sheets>
  <calcPr calcId="144525"/>
</workbook>
</file>

<file path=xl/calcChain.xml><?xml version="1.0" encoding="utf-8"?>
<calcChain xmlns="http://schemas.openxmlformats.org/spreadsheetml/2006/main">
  <c r="F6" i="1" l="1"/>
  <c r="F45" i="1" l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14" i="1"/>
  <c r="F12" i="1"/>
  <c r="F10" i="1"/>
  <c r="F8" i="1"/>
  <c r="F37" i="1" l="1"/>
  <c r="F38" i="1" s="1"/>
  <c r="F39" i="1" s="1"/>
  <c r="D50" i="1" s="1"/>
  <c r="D51" i="1" s="1"/>
  <c r="D52" i="1" l="1"/>
</calcChain>
</file>

<file path=xl/sharedStrings.xml><?xml version="1.0" encoding="utf-8"?>
<sst xmlns="http://schemas.openxmlformats.org/spreadsheetml/2006/main" count="87" uniqueCount="82">
  <si>
    <t>KALKULAČNÍ MATERIÁLOVÁ A MONTÁŽNÍ LISTINA FIRMY DRYMAT.CZ s.r.o.</t>
  </si>
  <si>
    <t>IČ: 28819390, DIČ: CZ28819390</t>
  </si>
  <si>
    <t>Pol.</t>
  </si>
  <si>
    <t>Název</t>
  </si>
  <si>
    <t>Cena za ks/m</t>
  </si>
  <si>
    <t>Počet ks/m</t>
  </si>
  <si>
    <t>Cena celkem bez DPH</t>
  </si>
  <si>
    <t>1.</t>
  </si>
  <si>
    <t>Řídící jednotka  EO+ S</t>
  </si>
  <si>
    <t>podle E-NORM 3355-2</t>
  </si>
  <si>
    <t>2.</t>
  </si>
  <si>
    <t>3.</t>
  </si>
  <si>
    <t>4.</t>
  </si>
  <si>
    <t>Uzemňovací elektroda (katoda)</t>
  </si>
  <si>
    <t>5.</t>
  </si>
  <si>
    <t>V4A nerez (NIRO), Ø12x900mm</t>
  </si>
  <si>
    <t>6.</t>
  </si>
  <si>
    <t>7.</t>
  </si>
  <si>
    <t>8.</t>
  </si>
  <si>
    <t>Anodový/katodový konektor Ø 4 mm</t>
  </si>
  <si>
    <t>9.</t>
  </si>
  <si>
    <t>10.</t>
  </si>
  <si>
    <t>Krabice  uzemňovací elektrody IP 65</t>
  </si>
  <si>
    <t>11.</t>
  </si>
  <si>
    <t>12.</t>
  </si>
  <si>
    <t>Kabelová příchytka na omítku</t>
  </si>
  <si>
    <t>13.</t>
  </si>
  <si>
    <t>kabel dvouplášťový Ø 1,5mm</t>
  </si>
  <si>
    <t>14.</t>
  </si>
  <si>
    <t>kabel dvouplášťový Ø 1,5mm uzemňov.</t>
  </si>
  <si>
    <t>15.</t>
  </si>
  <si>
    <t>16.</t>
  </si>
  <si>
    <t>krycí lišta</t>
  </si>
  <si>
    <t>17.</t>
  </si>
  <si>
    <t>18.</t>
  </si>
  <si>
    <t>19.</t>
  </si>
  <si>
    <t>Smršťovací izolace</t>
  </si>
  <si>
    <t>20.</t>
  </si>
  <si>
    <t>Zálivka pro elektrody, anod.kabel</t>
  </si>
  <si>
    <t>21.</t>
  </si>
  <si>
    <t>22.</t>
  </si>
  <si>
    <t>Krycí trubice katody</t>
  </si>
  <si>
    <t>23.</t>
  </si>
  <si>
    <t>Zásuvka 230 V</t>
  </si>
  <si>
    <t>24.</t>
  </si>
  <si>
    <t>Kabel CYKY 3x2,5</t>
  </si>
  <si>
    <t>Celkem materiál</t>
  </si>
  <si>
    <t>25.</t>
  </si>
  <si>
    <t>Drobný režijní materiál: 5% z celkové ceny materiálu</t>
  </si>
  <si>
    <t>Celkem materiál s drobným materiálem</t>
  </si>
  <si>
    <t>II. MONTÁŽ</t>
  </si>
  <si>
    <t>26.</t>
  </si>
  <si>
    <t>Provedení montáže systému DRYMAT (elektroosmózy)</t>
  </si>
  <si>
    <t>27.</t>
  </si>
  <si>
    <t>Režijní náklady</t>
  </si>
  <si>
    <t>Celkem</t>
  </si>
  <si>
    <t>III. DOPRAVA</t>
  </si>
  <si>
    <t>Cena za 1km bez DPH</t>
  </si>
  <si>
    <t>28.</t>
  </si>
  <si>
    <t>Cena celkem bez DPH:</t>
  </si>
  <si>
    <t>Cena celkem včetně DPH:</t>
  </si>
  <si>
    <t xml:space="preserve">Elektrody do zdi (anody) Ø6x200 mm </t>
  </si>
  <si>
    <t>materiál Titan</t>
  </si>
  <si>
    <t>Ventilátor MAICO(DN300) axiální přetlak</t>
  </si>
  <si>
    <t xml:space="preserve">API 500-3 </t>
  </si>
  <si>
    <t>Časový spínač ventilátorů</t>
  </si>
  <si>
    <t>Krabice na zakrytí elektrod IP 45,65 do omítky</t>
  </si>
  <si>
    <t>Krabice na zakrytí elektrod IP 45,65 na omítku</t>
  </si>
  <si>
    <t>Strojní drážkování s ručním očištěním</t>
  </si>
  <si>
    <t>Zednické zapravení drážek</t>
  </si>
  <si>
    <t>29.</t>
  </si>
  <si>
    <t>(1 běžný metr)</t>
  </si>
  <si>
    <t>anodový vodivý kabel uhlíkový</t>
  </si>
  <si>
    <t>Vodivá síťová anoda šíře 250 mm</t>
  </si>
  <si>
    <r>
      <t>očištění zdiva - příprava podkladu (m</t>
    </r>
    <r>
      <rPr>
        <vertAlign val="superscript"/>
        <sz val="11"/>
        <color rgb="FF000000"/>
        <rFont val="Calibri"/>
        <family val="2"/>
        <charset val="238"/>
      </rPr>
      <t>2</t>
    </r>
    <r>
      <rPr>
        <sz val="11"/>
        <color rgb="FF000000"/>
        <rFont val="Calibri"/>
        <family val="2"/>
        <charset val="238"/>
      </rPr>
      <t>)</t>
    </r>
  </si>
  <si>
    <t>Malta s příměsí uhlíku - materiál + zapravení</t>
  </si>
  <si>
    <t>sestava odvětrání PVC trouba + axiál.ventilátor</t>
  </si>
  <si>
    <t>I. MATERIÁL  -  MÍRNÁ (DRÁTOVÁ) ELEKTROOSMÓZA</t>
  </si>
  <si>
    <t xml:space="preserve">Doprava Chrudim - Praha a zpět   </t>
  </si>
  <si>
    <t>objekt SŠ, prostory v 1.PP (viz půdorys) - Purkyňova 256/9, Svitavy</t>
  </si>
  <si>
    <t xml:space="preserve">celková cena montáže </t>
  </si>
  <si>
    <t>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</si>
</sst>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#,##0.00&quot; Kč &quot;;&quot;-&quot;#,##0.00&quot; Kč &quot;;&quot; -&quot;#&quot; Kč &quot;;@&quot; &quot;"/>
    <numFmt numFmtId="165" formatCode="d&quot;.&quot;m&quot;.&quot;yy"/>
    <numFmt numFmtId="166" formatCode="#,##0.00&quot; &quot;[$Kč-405];[Red]&quot;-&quot;#,##0.00&quot; &quot;[$Kč-405]"/>
  </numFmts>
  <fonts count="27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8"/>
      <color rgb="FF003366"/>
      <name val="Cambria"/>
      <family val="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993300"/>
      <name val="Calibri"/>
      <family val="2"/>
      <charset val="238"/>
    </font>
    <font>
      <sz val="11"/>
      <color rgb="FFFF99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333333"/>
      <name val="Calibri"/>
      <family val="2"/>
      <charset val="238"/>
    </font>
    <font>
      <sz val="11"/>
      <color rgb="FF333399"/>
      <name val="Calibri"/>
      <family val="2"/>
      <charset val="238"/>
    </font>
    <font>
      <i/>
      <sz val="11"/>
      <color rgb="FF80808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7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</fills>
  <borders count="19">
    <border>
      <left/>
      <right/>
      <top/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7">
    <xf numFmtId="0" fontId="0" fillId="0" borderId="0"/>
    <xf numFmtId="0" fontId="7" fillId="0" borderId="0" applyNumberFormat="0" applyBorder="0" applyProtection="0"/>
    <xf numFmtId="0" fontId="8" fillId="0" borderId="3" applyNumberFormat="0" applyProtection="0"/>
    <xf numFmtId="0" fontId="9" fillId="0" borderId="4" applyNumberFormat="0" applyProtection="0"/>
    <xf numFmtId="0" fontId="10" fillId="0" borderId="5" applyNumberFormat="0" applyProtection="0"/>
    <xf numFmtId="0" fontId="10" fillId="0" borderId="0" applyNumberFormat="0" applyBorder="0" applyProtection="0"/>
    <xf numFmtId="0" fontId="14" fillId="4" borderId="0" applyNumberFormat="0" applyBorder="0" applyProtection="0"/>
    <xf numFmtId="0" fontId="5" fillId="3" borderId="0" applyNumberFormat="0" applyBorder="0" applyProtection="0"/>
    <xf numFmtId="0" fontId="11" fillId="17" borderId="0" applyNumberFormat="0" applyBorder="0" applyProtection="0"/>
    <xf numFmtId="0" fontId="18" fillId="7" borderId="8" applyNumberFormat="0" applyProtection="0"/>
    <xf numFmtId="0" fontId="17" fillId="19" borderId="9" applyNumberFormat="0" applyProtection="0"/>
    <xf numFmtId="0" fontId="16" fillId="19" borderId="8" applyNumberFormat="0" applyProtection="0"/>
    <xf numFmtId="0" fontId="12" fillId="0" borderId="7" applyNumberFormat="0" applyProtection="0"/>
    <xf numFmtId="0" fontId="6" fillId="16" borderId="2" applyNumberFormat="0" applyProtection="0"/>
    <xf numFmtId="0" fontId="15" fillId="0" borderId="0" applyNumberFormat="0" applyBorder="0" applyProtection="0"/>
    <xf numFmtId="0" fontId="1" fillId="18" borderId="6" applyNumberFormat="0" applyFont="0" applyProtection="0"/>
    <xf numFmtId="0" fontId="19" fillId="0" borderId="0" applyNumberFormat="0" applyBorder="0" applyProtection="0"/>
    <xf numFmtId="0" fontId="3" fillId="0" borderId="1" applyNumberFormat="0" applyProtection="0"/>
    <xf numFmtId="0" fontId="2" fillId="20" borderId="0" applyNumberFormat="0" applyBorder="0" applyProtection="0"/>
    <xf numFmtId="0" fontId="1" fillId="2" borderId="0" applyNumberFormat="0" applyFont="0" applyBorder="0" applyProtection="0"/>
    <xf numFmtId="0" fontId="1" fillId="8" borderId="0" applyNumberFormat="0" applyFont="0" applyBorder="0" applyProtection="0"/>
    <xf numFmtId="0" fontId="2" fillId="12" borderId="0" applyNumberFormat="0" applyBorder="0" applyProtection="0"/>
    <xf numFmtId="0" fontId="2" fillId="21" borderId="0" applyNumberFormat="0" applyBorder="0" applyProtection="0"/>
    <xf numFmtId="0" fontId="1" fillId="3" borderId="0" applyNumberFormat="0" applyFont="0" applyBorder="0" applyProtection="0"/>
    <xf numFmtId="0" fontId="1" fillId="9" borderId="0" applyNumberFormat="0" applyFont="0" applyBorder="0" applyProtection="0"/>
    <xf numFmtId="0" fontId="2" fillId="9" borderId="0" applyNumberFormat="0" applyBorder="0" applyProtection="0"/>
    <xf numFmtId="0" fontId="2" fillId="22" borderId="0" applyNumberFormat="0" applyBorder="0" applyProtection="0"/>
    <xf numFmtId="0" fontId="1" fillId="4" borderId="0" applyNumberFormat="0" applyFont="0" applyBorder="0" applyProtection="0"/>
    <xf numFmtId="0" fontId="1" fillId="10" borderId="0" applyNumberFormat="0" applyFont="0" applyBorder="0" applyProtection="0"/>
    <xf numFmtId="0" fontId="2" fillId="10" borderId="0" applyNumberFormat="0" applyBorder="0" applyProtection="0"/>
    <xf numFmtId="0" fontId="2" fillId="13" borderId="0" applyNumberFormat="0" applyBorder="0" applyProtection="0"/>
    <xf numFmtId="0" fontId="1" fillId="5" borderId="0" applyNumberFormat="0" applyFont="0" applyBorder="0" applyProtection="0"/>
    <xf numFmtId="0" fontId="1" fillId="5" borderId="0" applyNumberFormat="0" applyFont="0" applyBorder="0" applyProtection="0"/>
    <xf numFmtId="0" fontId="2" fillId="13" borderId="0" applyNumberFormat="0" applyBorder="0" applyProtection="0"/>
    <xf numFmtId="0" fontId="2" fillId="14" borderId="0" applyNumberFormat="0" applyBorder="0" applyProtection="0"/>
    <xf numFmtId="0" fontId="1" fillId="6" borderId="0" applyNumberFormat="0" applyFont="0" applyBorder="0" applyProtection="0"/>
    <xf numFmtId="0" fontId="1" fillId="8" borderId="0" applyNumberFormat="0" applyFont="0" applyBorder="0" applyProtection="0"/>
    <xf numFmtId="0" fontId="2" fillId="14" borderId="0" applyNumberFormat="0" applyBorder="0" applyProtection="0"/>
    <xf numFmtId="0" fontId="2" fillId="23" borderId="0" applyNumberFormat="0" applyBorder="0" applyProtection="0"/>
    <xf numFmtId="0" fontId="1" fillId="7" borderId="0" applyNumberFormat="0" applyFont="0" applyBorder="0" applyProtection="0"/>
    <xf numFmtId="0" fontId="1" fillId="11" borderId="0" applyNumberFormat="0" applyFont="0" applyBorder="0" applyProtection="0"/>
    <xf numFmtId="0" fontId="2" fillId="15" borderId="0" applyNumberFormat="0" applyBorder="0" applyProtection="0"/>
    <xf numFmtId="164" fontId="1" fillId="0" borderId="0" applyFont="0" applyBorder="0" applyProtection="0"/>
    <xf numFmtId="0" fontId="4" fillId="0" borderId="0" applyNumberFormat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0" fontId="13" fillId="0" borderId="0" applyNumberFormat="0" applyBorder="0" applyProtection="0"/>
    <xf numFmtId="166" fontId="13" fillId="0" borderId="0" applyBorder="0" applyProtection="0"/>
  </cellStyleXfs>
  <cellXfs count="52">
    <xf numFmtId="0" fontId="0" fillId="0" borderId="0" xfId="0"/>
    <xf numFmtId="0" fontId="3" fillId="0" borderId="1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3" fillId="0" borderId="12" xfId="0" applyFont="1" applyBorder="1"/>
    <xf numFmtId="0" fontId="0" fillId="0" borderId="13" xfId="0" applyBorder="1"/>
    <xf numFmtId="0" fontId="0" fillId="0" borderId="12" xfId="0" applyBorder="1"/>
    <xf numFmtId="0" fontId="0" fillId="0" borderId="11" xfId="0" applyBorder="1" applyAlignment="1">
      <alignment horizontal="center"/>
    </xf>
    <xf numFmtId="0" fontId="0" fillId="0" borderId="11" xfId="0" applyBorder="1"/>
    <xf numFmtId="164" fontId="0" fillId="0" borderId="11" xfId="42" applyFont="1" applyFill="1" applyBorder="1" applyAlignment="1"/>
    <xf numFmtId="0" fontId="22" fillId="0" borderId="11" xfId="0" applyFont="1" applyBorder="1"/>
    <xf numFmtId="165" fontId="0" fillId="0" borderId="11" xfId="0" applyNumberFormat="1" applyBorder="1" applyAlignment="1">
      <alignment horizontal="center"/>
    </xf>
    <xf numFmtId="166" fontId="0" fillId="0" borderId="11" xfId="0" applyNumberFormat="1" applyBorder="1" applyAlignment="1">
      <alignment horizontal="right"/>
    </xf>
    <xf numFmtId="164" fontId="3" fillId="0" borderId="11" xfId="42" applyFont="1" applyFill="1" applyBorder="1" applyAlignment="1"/>
    <xf numFmtId="0" fontId="3" fillId="0" borderId="11" xfId="0" applyFont="1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164" fontId="3" fillId="0" borderId="18" xfId="0" applyNumberFormat="1" applyFont="1" applyBorder="1"/>
    <xf numFmtId="0" fontId="0" fillId="0" borderId="15" xfId="0" applyBorder="1"/>
    <xf numFmtId="0" fontId="23" fillId="0" borderId="11" xfId="0" applyFont="1" applyBorder="1"/>
    <xf numFmtId="164" fontId="3" fillId="0" borderId="11" xfId="0" applyNumberFormat="1" applyFont="1" applyBorder="1"/>
    <xf numFmtId="0" fontId="20" fillId="0" borderId="11" xfId="0" applyFont="1" applyBorder="1" applyAlignment="1">
      <alignment horizontal="center" vertical="center"/>
    </xf>
    <xf numFmtId="0" fontId="0" fillId="0" borderId="12" xfId="0" applyBorder="1" applyAlignment="1">
      <alignment shrinkToFit="1"/>
    </xf>
    <xf numFmtId="0" fontId="0" fillId="0" borderId="11" xfId="42" applyNumberFormat="1" applyFont="1" applyFill="1" applyBorder="1" applyAlignment="1">
      <alignment horizontal="center" vertical="center"/>
    </xf>
    <xf numFmtId="0" fontId="0" fillId="0" borderId="11" xfId="0" applyBorder="1" applyAlignment="1">
      <alignment shrinkToFit="1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11" xfId="42" applyFont="1" applyFill="1" applyBorder="1" applyAlignment="1">
      <alignment horizontal="right" vertical="center"/>
    </xf>
    <xf numFmtId="0" fontId="0" fillId="0" borderId="11" xfId="0" applyFill="1" applyBorder="1" applyAlignment="1">
      <alignment horizontal="center" vertical="center"/>
    </xf>
    <xf numFmtId="0" fontId="25" fillId="0" borderId="11" xfId="0" applyFont="1" applyBorder="1"/>
    <xf numFmtId="0" fontId="3" fillId="0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4" fontId="20" fillId="0" borderId="11" xfId="42" applyFont="1" applyFill="1" applyBorder="1" applyAlignment="1">
      <alignment horizontal="right" vertical="center"/>
    </xf>
    <xf numFmtId="164" fontId="3" fillId="0" borderId="11" xfId="42" applyFont="1" applyFill="1" applyBorder="1" applyAlignment="1">
      <alignment horizontal="right" vertical="center"/>
    </xf>
    <xf numFmtId="164" fontId="0" fillId="0" borderId="11" xfId="42" applyFont="1" applyFill="1" applyBorder="1" applyAlignment="1">
      <alignment horizontal="right" vertical="center"/>
    </xf>
    <xf numFmtId="0" fontId="0" fillId="0" borderId="15" xfId="0" applyFill="1" applyBorder="1" applyAlignment="1">
      <alignment horizontal="center" vertical="center" wrapText="1" shrinkToFit="1"/>
    </xf>
    <xf numFmtId="0" fontId="0" fillId="0" borderId="16" xfId="0" applyFill="1" applyBorder="1" applyAlignment="1">
      <alignment horizontal="center" vertical="center" wrapText="1" shrinkToFit="1"/>
    </xf>
    <xf numFmtId="0" fontId="0" fillId="0" borderId="11" xfId="0" applyFill="1" applyBorder="1" applyAlignment="1">
      <alignment horizontal="center"/>
    </xf>
    <xf numFmtId="0" fontId="0" fillId="0" borderId="11" xfId="0" applyFill="1" applyBorder="1"/>
    <xf numFmtId="0" fontId="0" fillId="0" borderId="15" xfId="0" applyFill="1" applyBorder="1"/>
    <xf numFmtId="166" fontId="0" fillId="0" borderId="11" xfId="0" applyNumberFormat="1" applyFill="1" applyBorder="1"/>
    <xf numFmtId="0" fontId="0" fillId="0" borderId="16" xfId="0" applyFill="1" applyBorder="1"/>
    <xf numFmtId="0" fontId="3" fillId="0" borderId="11" xfId="0" applyFont="1" applyFill="1" applyBorder="1"/>
    <xf numFmtId="0" fontId="0" fillId="0" borderId="11" xfId="0" applyFill="1" applyBorder="1" applyAlignment="1"/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Excel_BuiltIn_Currency" xfId="42"/>
    <cellStyle name="Heading" xfId="43"/>
    <cellStyle name="Heading1" xfId="44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Result" xfId="45"/>
    <cellStyle name="Result2" xfId="46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abSelected="1" workbookViewId="0">
      <selection activeCell="E28" sqref="E28"/>
    </sheetView>
  </sheetViews>
  <sheetFormatPr defaultRowHeight="15" x14ac:dyDescent="0.25"/>
  <cols>
    <col min="1" max="1" width="2.140625" customWidth="1"/>
    <col min="2" max="2" width="9.85546875" customWidth="1"/>
    <col min="3" max="3" width="36.140625" customWidth="1"/>
    <col min="4" max="4" width="13.85546875" customWidth="1"/>
    <col min="5" max="5" width="11.140625" customWidth="1"/>
    <col min="6" max="6" width="25.5703125" customWidth="1"/>
    <col min="7" max="1024" width="9.42578125" customWidth="1"/>
    <col min="1025" max="1025" width="9.140625" customWidth="1"/>
  </cols>
  <sheetData>
    <row r="1" spans="2:6" x14ac:dyDescent="0.25">
      <c r="B1" s="33" t="s">
        <v>0</v>
      </c>
      <c r="C1" s="33"/>
      <c r="D1" s="33"/>
      <c r="E1" s="33"/>
      <c r="F1" s="33"/>
    </row>
    <row r="2" spans="2:6" x14ac:dyDescent="0.25">
      <c r="B2" s="33" t="s">
        <v>1</v>
      </c>
      <c r="C2" s="33"/>
      <c r="D2" s="33"/>
      <c r="E2" s="33"/>
      <c r="F2" s="33"/>
    </row>
    <row r="3" spans="2:6" ht="15.75" x14ac:dyDescent="0.25">
      <c r="B3" s="34" t="s">
        <v>79</v>
      </c>
      <c r="C3" s="34"/>
      <c r="D3" s="34"/>
      <c r="E3" s="34"/>
      <c r="F3" s="34"/>
    </row>
    <row r="4" spans="2:6" x14ac:dyDescent="0.25">
      <c r="B4" s="35" t="s">
        <v>77</v>
      </c>
      <c r="C4" s="35"/>
      <c r="D4" s="35"/>
      <c r="E4" s="35"/>
      <c r="F4" s="35"/>
    </row>
    <row r="5" spans="2:6" x14ac:dyDescent="0.25">
      <c r="B5" s="1" t="s">
        <v>2</v>
      </c>
      <c r="C5" s="1" t="s">
        <v>3</v>
      </c>
      <c r="D5" s="2" t="s">
        <v>4</v>
      </c>
      <c r="E5" s="22" t="s">
        <v>5</v>
      </c>
      <c r="F5" s="3" t="s">
        <v>6</v>
      </c>
    </row>
    <row r="6" spans="2:6" x14ac:dyDescent="0.25">
      <c r="B6" s="36" t="s">
        <v>7</v>
      </c>
      <c r="C6" s="4" t="s">
        <v>8</v>
      </c>
      <c r="D6" s="37">
        <v>91500</v>
      </c>
      <c r="E6" s="36">
        <v>2</v>
      </c>
      <c r="F6" s="38">
        <f>D6*E6</f>
        <v>183000</v>
      </c>
    </row>
    <row r="7" spans="2:6" x14ac:dyDescent="0.25">
      <c r="B7" s="36"/>
      <c r="C7" s="5" t="s">
        <v>9</v>
      </c>
      <c r="D7" s="37"/>
      <c r="E7" s="36"/>
      <c r="F7" s="38"/>
    </row>
    <row r="8" spans="2:6" x14ac:dyDescent="0.25">
      <c r="B8" s="36" t="s">
        <v>10</v>
      </c>
      <c r="C8" s="23" t="s">
        <v>61</v>
      </c>
      <c r="D8" s="39">
        <v>430</v>
      </c>
      <c r="E8" s="36"/>
      <c r="F8" s="39">
        <f>D8*E8</f>
        <v>0</v>
      </c>
    </row>
    <row r="9" spans="2:6" x14ac:dyDescent="0.25">
      <c r="B9" s="36"/>
      <c r="C9" s="5" t="s">
        <v>62</v>
      </c>
      <c r="D9" s="39"/>
      <c r="E9" s="36"/>
      <c r="F9" s="39"/>
    </row>
    <row r="10" spans="2:6" x14ac:dyDescent="0.25">
      <c r="B10" s="36" t="s">
        <v>11</v>
      </c>
      <c r="C10" s="6" t="s">
        <v>73</v>
      </c>
      <c r="D10" s="39">
        <v>1150</v>
      </c>
      <c r="E10" s="40">
        <v>95</v>
      </c>
      <c r="F10" s="39">
        <f>E10*D10</f>
        <v>109250</v>
      </c>
    </row>
    <row r="11" spans="2:6" x14ac:dyDescent="0.25">
      <c r="B11" s="36"/>
      <c r="C11" s="5" t="s">
        <v>71</v>
      </c>
      <c r="D11" s="39"/>
      <c r="E11" s="41"/>
      <c r="F11" s="39"/>
    </row>
    <row r="12" spans="2:6" x14ac:dyDescent="0.25">
      <c r="B12" s="42" t="s">
        <v>12</v>
      </c>
      <c r="C12" s="6" t="s">
        <v>13</v>
      </c>
      <c r="D12" s="39">
        <v>2350</v>
      </c>
      <c r="E12" s="36">
        <v>25</v>
      </c>
      <c r="F12" s="39">
        <f>D12*E12</f>
        <v>58750</v>
      </c>
    </row>
    <row r="13" spans="2:6" x14ac:dyDescent="0.25">
      <c r="B13" s="42"/>
      <c r="C13" s="5" t="s">
        <v>15</v>
      </c>
      <c r="D13" s="39"/>
      <c r="E13" s="36"/>
      <c r="F13" s="39"/>
    </row>
    <row r="14" spans="2:6" x14ac:dyDescent="0.25">
      <c r="B14" s="42" t="s">
        <v>14</v>
      </c>
      <c r="C14" s="6" t="s">
        <v>63</v>
      </c>
      <c r="D14" s="39">
        <v>9490</v>
      </c>
      <c r="E14" s="43"/>
      <c r="F14" s="39">
        <f>D14*E14</f>
        <v>0</v>
      </c>
    </row>
    <row r="15" spans="2:6" x14ac:dyDescent="0.25">
      <c r="B15" s="42"/>
      <c r="C15" s="5" t="s">
        <v>64</v>
      </c>
      <c r="D15" s="39"/>
      <c r="E15" s="43"/>
      <c r="F15" s="39"/>
    </row>
    <row r="16" spans="2:6" x14ac:dyDescent="0.25">
      <c r="B16" s="36" t="s">
        <v>16</v>
      </c>
      <c r="C16" s="6" t="s">
        <v>65</v>
      </c>
      <c r="D16" s="39">
        <v>750</v>
      </c>
      <c r="E16" s="43"/>
      <c r="F16" s="39">
        <f>E16*D16</f>
        <v>0</v>
      </c>
    </row>
    <row r="17" spans="2:6" x14ac:dyDescent="0.25">
      <c r="B17" s="36"/>
      <c r="C17" s="5"/>
      <c r="D17" s="39"/>
      <c r="E17" s="43"/>
      <c r="F17" s="39"/>
    </row>
    <row r="18" spans="2:6" x14ac:dyDescent="0.25">
      <c r="B18" s="7" t="s">
        <v>17</v>
      </c>
      <c r="C18" s="8" t="s">
        <v>19</v>
      </c>
      <c r="D18" s="9">
        <v>108</v>
      </c>
      <c r="E18" s="24">
        <v>25</v>
      </c>
      <c r="F18" s="9">
        <f>D18*E18</f>
        <v>2700</v>
      </c>
    </row>
    <row r="19" spans="2:6" x14ac:dyDescent="0.25">
      <c r="B19" s="7" t="s">
        <v>18</v>
      </c>
      <c r="C19" s="25" t="s">
        <v>66</v>
      </c>
      <c r="D19" s="9">
        <v>60</v>
      </c>
      <c r="E19" s="26">
        <v>30</v>
      </c>
      <c r="F19" s="9">
        <f>D19*E19</f>
        <v>1800</v>
      </c>
    </row>
    <row r="20" spans="2:6" x14ac:dyDescent="0.25">
      <c r="B20" s="31" t="s">
        <v>20</v>
      </c>
      <c r="C20" s="6" t="s">
        <v>22</v>
      </c>
      <c r="D20" s="30">
        <v>139</v>
      </c>
      <c r="E20" s="31">
        <v>25</v>
      </c>
      <c r="F20" s="30">
        <f>D20*E20</f>
        <v>3475</v>
      </c>
    </row>
    <row r="21" spans="2:6" x14ac:dyDescent="0.25">
      <c r="B21" s="31" t="s">
        <v>21</v>
      </c>
      <c r="C21" s="23" t="s">
        <v>67</v>
      </c>
      <c r="D21" s="30">
        <v>60</v>
      </c>
      <c r="E21" s="31"/>
      <c r="F21" s="30">
        <f>E21*D21</f>
        <v>0</v>
      </c>
    </row>
    <row r="22" spans="2:6" x14ac:dyDescent="0.25">
      <c r="B22" s="7" t="s">
        <v>23</v>
      </c>
      <c r="C22" s="8" t="s">
        <v>25</v>
      </c>
      <c r="D22" s="9">
        <v>3</v>
      </c>
      <c r="E22" s="26">
        <v>120</v>
      </c>
      <c r="F22" s="9">
        <f t="shared" ref="F22:F29" si="0">D22*E22</f>
        <v>360</v>
      </c>
    </row>
    <row r="23" spans="2:6" x14ac:dyDescent="0.25">
      <c r="B23" s="7" t="s">
        <v>24</v>
      </c>
      <c r="C23" s="8" t="s">
        <v>27</v>
      </c>
      <c r="D23" s="9">
        <v>26</v>
      </c>
      <c r="E23" s="26">
        <v>60</v>
      </c>
      <c r="F23" s="9">
        <f t="shared" si="0"/>
        <v>1560</v>
      </c>
    </row>
    <row r="24" spans="2:6" x14ac:dyDescent="0.25">
      <c r="B24" s="7" t="s">
        <v>26</v>
      </c>
      <c r="C24" s="10" t="s">
        <v>29</v>
      </c>
      <c r="D24" s="9">
        <v>26</v>
      </c>
      <c r="E24" s="26">
        <v>120</v>
      </c>
      <c r="F24" s="9">
        <f t="shared" si="0"/>
        <v>3120</v>
      </c>
    </row>
    <row r="25" spans="2:6" x14ac:dyDescent="0.25">
      <c r="B25" s="7" t="s">
        <v>28</v>
      </c>
      <c r="C25" s="32" t="s">
        <v>76</v>
      </c>
      <c r="D25" s="9">
        <v>3560</v>
      </c>
      <c r="E25" s="26"/>
      <c r="F25" s="9">
        <f t="shared" si="0"/>
        <v>0</v>
      </c>
    </row>
    <row r="26" spans="2:6" x14ac:dyDescent="0.25">
      <c r="B26" s="11" t="s">
        <v>30</v>
      </c>
      <c r="C26" s="8" t="s">
        <v>32</v>
      </c>
      <c r="D26" s="9">
        <v>25</v>
      </c>
      <c r="E26" s="26">
        <v>50</v>
      </c>
      <c r="F26" s="9">
        <f t="shared" si="0"/>
        <v>1250</v>
      </c>
    </row>
    <row r="27" spans="2:6" x14ac:dyDescent="0.25">
      <c r="B27" s="7" t="s">
        <v>31</v>
      </c>
      <c r="C27" s="8" t="s">
        <v>72</v>
      </c>
      <c r="D27" s="9">
        <v>250</v>
      </c>
      <c r="E27" s="26">
        <v>320</v>
      </c>
      <c r="F27" s="9">
        <f t="shared" si="0"/>
        <v>80000</v>
      </c>
    </row>
    <row r="28" spans="2:6" ht="17.25" x14ac:dyDescent="0.25">
      <c r="B28" s="7" t="s">
        <v>33</v>
      </c>
      <c r="C28" s="8" t="s">
        <v>74</v>
      </c>
      <c r="D28" s="9">
        <v>300</v>
      </c>
      <c r="E28" s="26">
        <v>60</v>
      </c>
      <c r="F28" s="9">
        <f t="shared" si="0"/>
        <v>18000</v>
      </c>
    </row>
    <row r="29" spans="2:6" x14ac:dyDescent="0.25">
      <c r="B29" s="11" t="s">
        <v>34</v>
      </c>
      <c r="C29" s="8" t="s">
        <v>68</v>
      </c>
      <c r="D29" s="9">
        <v>90</v>
      </c>
      <c r="E29" s="26">
        <v>320</v>
      </c>
      <c r="F29" s="9">
        <f t="shared" si="0"/>
        <v>28800</v>
      </c>
    </row>
    <row r="30" spans="2:6" x14ac:dyDescent="0.25">
      <c r="B30" s="11" t="s">
        <v>35</v>
      </c>
      <c r="C30" s="8" t="s">
        <v>69</v>
      </c>
      <c r="D30" s="9">
        <v>65</v>
      </c>
      <c r="E30" s="26">
        <v>320</v>
      </c>
      <c r="F30" s="9">
        <f>E30*D30</f>
        <v>20800</v>
      </c>
    </row>
    <row r="31" spans="2:6" x14ac:dyDescent="0.25">
      <c r="B31" s="7" t="s">
        <v>37</v>
      </c>
      <c r="C31" s="8" t="s">
        <v>36</v>
      </c>
      <c r="D31" s="12">
        <v>240</v>
      </c>
      <c r="E31" s="26">
        <v>5</v>
      </c>
      <c r="F31" s="9">
        <f t="shared" ref="F31:F36" si="1">D31*E31</f>
        <v>1200</v>
      </c>
    </row>
    <row r="32" spans="2:6" x14ac:dyDescent="0.25">
      <c r="B32" s="7" t="s">
        <v>39</v>
      </c>
      <c r="C32" s="8" t="s">
        <v>38</v>
      </c>
      <c r="D32" s="9">
        <v>850</v>
      </c>
      <c r="E32" s="26">
        <v>5</v>
      </c>
      <c r="F32" s="9">
        <f t="shared" si="1"/>
        <v>4250</v>
      </c>
    </row>
    <row r="33" spans="2:6" x14ac:dyDescent="0.25">
      <c r="B33" s="7" t="s">
        <v>40</v>
      </c>
      <c r="C33" s="10" t="s">
        <v>75</v>
      </c>
      <c r="D33" s="9">
        <v>650</v>
      </c>
      <c r="E33" s="26">
        <v>4</v>
      </c>
      <c r="F33" s="9">
        <f t="shared" si="1"/>
        <v>2600</v>
      </c>
    </row>
    <row r="34" spans="2:6" x14ac:dyDescent="0.25">
      <c r="B34" s="7" t="s">
        <v>42</v>
      </c>
      <c r="C34" s="8" t="s">
        <v>41</v>
      </c>
      <c r="D34" s="9">
        <v>23</v>
      </c>
      <c r="E34" s="26">
        <v>25</v>
      </c>
      <c r="F34" s="9">
        <f t="shared" si="1"/>
        <v>575</v>
      </c>
    </row>
    <row r="35" spans="2:6" x14ac:dyDescent="0.25">
      <c r="B35" s="7" t="s">
        <v>44</v>
      </c>
      <c r="C35" s="8" t="s">
        <v>43</v>
      </c>
      <c r="D35" s="9">
        <v>160</v>
      </c>
      <c r="E35" s="26">
        <v>2</v>
      </c>
      <c r="F35" s="9">
        <f t="shared" si="1"/>
        <v>320</v>
      </c>
    </row>
    <row r="36" spans="2:6" x14ac:dyDescent="0.25">
      <c r="B36" s="7" t="s">
        <v>47</v>
      </c>
      <c r="C36" s="8" t="s">
        <v>45</v>
      </c>
      <c r="D36" s="9">
        <v>34</v>
      </c>
      <c r="E36" s="26">
        <v>50</v>
      </c>
      <c r="F36" s="9">
        <f t="shared" si="1"/>
        <v>1700</v>
      </c>
    </row>
    <row r="37" spans="2:6" x14ac:dyDescent="0.25">
      <c r="B37" s="7"/>
      <c r="C37" s="47" t="s">
        <v>46</v>
      </c>
      <c r="D37" s="47"/>
      <c r="E37" s="47"/>
      <c r="F37" s="9">
        <f>SUM(F8:F36)</f>
        <v>340510</v>
      </c>
    </row>
    <row r="38" spans="2:6" x14ac:dyDescent="0.25">
      <c r="B38" s="7" t="s">
        <v>51</v>
      </c>
      <c r="C38" s="48" t="s">
        <v>48</v>
      </c>
      <c r="D38" s="48"/>
      <c r="E38" s="48"/>
      <c r="F38" s="9">
        <f>F37*0.05</f>
        <v>17025.5</v>
      </c>
    </row>
    <row r="39" spans="2:6" x14ac:dyDescent="0.25">
      <c r="B39" s="7"/>
      <c r="C39" s="47" t="s">
        <v>49</v>
      </c>
      <c r="D39" s="47"/>
      <c r="E39" s="47"/>
      <c r="F39" s="13">
        <f>F37+F38</f>
        <v>357535.5</v>
      </c>
    </row>
    <row r="40" spans="2:6" x14ac:dyDescent="0.25">
      <c r="B40" s="49" t="s">
        <v>50</v>
      </c>
      <c r="C40" s="49"/>
      <c r="D40" s="49"/>
      <c r="E40" s="49"/>
      <c r="F40" s="49"/>
    </row>
    <row r="41" spans="2:6" x14ac:dyDescent="0.25">
      <c r="B41" s="1" t="s">
        <v>2</v>
      </c>
      <c r="C41" s="47" t="s">
        <v>3</v>
      </c>
      <c r="D41" s="47"/>
      <c r="E41" s="47"/>
      <c r="F41" s="14" t="s">
        <v>6</v>
      </c>
    </row>
    <row r="42" spans="2:6" x14ac:dyDescent="0.25">
      <c r="B42" s="15" t="s">
        <v>53</v>
      </c>
      <c r="C42" s="44" t="s">
        <v>52</v>
      </c>
      <c r="D42" s="44"/>
      <c r="E42" s="44"/>
      <c r="F42" s="45">
        <v>159000</v>
      </c>
    </row>
    <row r="43" spans="2:6" x14ac:dyDescent="0.25">
      <c r="B43" s="16"/>
      <c r="C43" s="46" t="s">
        <v>80</v>
      </c>
      <c r="D43" s="46"/>
      <c r="E43" s="46"/>
      <c r="F43" s="45"/>
    </row>
    <row r="44" spans="2:6" x14ac:dyDescent="0.25">
      <c r="B44" s="7" t="s">
        <v>58</v>
      </c>
      <c r="C44" s="8" t="s">
        <v>54</v>
      </c>
      <c r="D44" s="8"/>
      <c r="E44" s="26"/>
      <c r="F44" s="9">
        <v>9850</v>
      </c>
    </row>
    <row r="45" spans="2:6" x14ac:dyDescent="0.25">
      <c r="B45" s="51" t="s">
        <v>55</v>
      </c>
      <c r="C45" s="51"/>
      <c r="D45" s="17"/>
      <c r="E45" s="27"/>
      <c r="F45" s="18">
        <f>F42+F44</f>
        <v>168850</v>
      </c>
    </row>
    <row r="46" spans="2:6" x14ac:dyDescent="0.25">
      <c r="B46" s="49" t="s">
        <v>56</v>
      </c>
      <c r="C46" s="49"/>
      <c r="D46" s="49"/>
      <c r="E46" s="49"/>
      <c r="F46" s="49"/>
    </row>
    <row r="47" spans="2:6" x14ac:dyDescent="0.25">
      <c r="B47" s="1" t="s">
        <v>2</v>
      </c>
      <c r="C47" s="14" t="s">
        <v>3</v>
      </c>
      <c r="D47" s="51" t="s">
        <v>57</v>
      </c>
      <c r="E47" s="51"/>
      <c r="F47" s="19"/>
    </row>
    <row r="48" spans="2:6" x14ac:dyDescent="0.25">
      <c r="B48" s="7" t="s">
        <v>70</v>
      </c>
      <c r="C48" s="20" t="s">
        <v>78</v>
      </c>
      <c r="D48" s="9"/>
      <c r="E48" s="28"/>
      <c r="F48" s="21">
        <v>1200</v>
      </c>
    </row>
    <row r="49" spans="2:6" x14ac:dyDescent="0.25">
      <c r="E49" s="29"/>
    </row>
    <row r="50" spans="2:6" x14ac:dyDescent="0.25">
      <c r="B50" s="50" t="s">
        <v>59</v>
      </c>
      <c r="C50" s="50"/>
      <c r="D50" s="38">
        <f>F6+F39+F45+F48</f>
        <v>710585.5</v>
      </c>
      <c r="E50" s="38"/>
      <c r="F50" s="38"/>
    </row>
    <row r="51" spans="2:6" x14ac:dyDescent="0.25">
      <c r="B51" s="50" t="s">
        <v>81</v>
      </c>
      <c r="C51" s="50"/>
      <c r="D51" s="38">
        <f>D50*21/100</f>
        <v>149222.95499999999</v>
      </c>
      <c r="E51" s="38"/>
      <c r="F51" s="38"/>
    </row>
    <row r="52" spans="2:6" x14ac:dyDescent="0.25">
      <c r="B52" s="50" t="s">
        <v>60</v>
      </c>
      <c r="C52" s="50"/>
      <c r="D52" s="38">
        <f>D50+D51</f>
        <v>859808.45499999996</v>
      </c>
      <c r="E52" s="38"/>
      <c r="F52" s="38"/>
    </row>
  </sheetData>
  <mergeCells count="45">
    <mergeCell ref="B52:C52"/>
    <mergeCell ref="D52:F52"/>
    <mergeCell ref="B45:C45"/>
    <mergeCell ref="B46:F46"/>
    <mergeCell ref="D47:E47"/>
    <mergeCell ref="B50:C50"/>
    <mergeCell ref="D50:F50"/>
    <mergeCell ref="B51:C51"/>
    <mergeCell ref="D51:F51"/>
    <mergeCell ref="C42:E42"/>
    <mergeCell ref="F42:F43"/>
    <mergeCell ref="C43:E43"/>
    <mergeCell ref="B16:B17"/>
    <mergeCell ref="D16:D17"/>
    <mergeCell ref="E16:E17"/>
    <mergeCell ref="F16:F17"/>
    <mergeCell ref="C37:E37"/>
    <mergeCell ref="C38:E38"/>
    <mergeCell ref="C39:E39"/>
    <mergeCell ref="B40:F40"/>
    <mergeCell ref="C41:E41"/>
    <mergeCell ref="B12:B13"/>
    <mergeCell ref="D12:D13"/>
    <mergeCell ref="E12:E13"/>
    <mergeCell ref="F12:F13"/>
    <mergeCell ref="B14:B15"/>
    <mergeCell ref="D14:D15"/>
    <mergeCell ref="E14:E15"/>
    <mergeCell ref="F14:F15"/>
    <mergeCell ref="B8:B9"/>
    <mergeCell ref="D8:D9"/>
    <mergeCell ref="E8:E9"/>
    <mergeCell ref="F8:F9"/>
    <mergeCell ref="B10:B11"/>
    <mergeCell ref="D10:D11"/>
    <mergeCell ref="E10:E11"/>
    <mergeCell ref="F10:F11"/>
    <mergeCell ref="B1:F1"/>
    <mergeCell ref="B2:F2"/>
    <mergeCell ref="B3:F3"/>
    <mergeCell ref="B4:F4"/>
    <mergeCell ref="B6:B7"/>
    <mergeCell ref="D6:D7"/>
    <mergeCell ref="E6:E7"/>
    <mergeCell ref="F6:F7"/>
  </mergeCells>
  <pageMargins left="0" right="0" top="0.39370078740157505" bottom="0.39370078740157505" header="0" footer="0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1927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Svitavy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ntbhp</dc:creator>
  <cp:lastModifiedBy>Drymat</cp:lastModifiedBy>
  <cp:revision>128</cp:revision>
  <cp:lastPrinted>2017-10-25T13:29:09Z</cp:lastPrinted>
  <dcterms:created xsi:type="dcterms:W3CDTF">2012-05-09T12:32:34Z</dcterms:created>
  <dcterms:modified xsi:type="dcterms:W3CDTF">2018-09-19T10:14:16Z</dcterms:modified>
</cp:coreProperties>
</file>